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" yWindow="504" windowWidth="0" windowHeight="19440" tabRatio="370" activeTab="0"/>
  </bookViews>
  <sheets>
    <sheet name="ÉRTÉKELÉS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<sst xmlns="http://schemas.openxmlformats.org/spreadsheetml/2006/main" count="106" uniqueCount="96">
  <si>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Weight factor</t>
  </si>
  <si>
    <t>total</t>
  </si>
  <si>
    <t>out of which first-authored (or corresponding author)</t>
  </si>
  <si>
    <t>score</t>
  </si>
  <si>
    <t>total score</t>
  </si>
  <si>
    <t>1. Publication activity</t>
  </si>
  <si>
    <t>1.1. Number of publications</t>
  </si>
  <si>
    <t xml:space="preserve">Other scientific publications according to the MTMT (conference proceedings etc.) </t>
  </si>
  <si>
    <t>Number of scientific books, atlases published in English by a major international publishing house</t>
  </si>
  <si>
    <t>Editorship of a scientific book in English published by a major international publishing house</t>
  </si>
  <si>
    <t>Number of scientific book chapters in English published by a major international publishing house</t>
  </si>
  <si>
    <t>Number of other books and atlases in English</t>
  </si>
  <si>
    <t>Editorship of a scientific book in English published by other publishers</t>
  </si>
  <si>
    <t>Number of scientific book chapters in English published by other publishers</t>
  </si>
  <si>
    <t>Number of Hungarian books, atlases</t>
  </si>
  <si>
    <t>Editorship of a Hungarian scientific book</t>
  </si>
  <si>
    <t>Editorship of Hungarian scientific book chapters (number of chapters)</t>
  </si>
  <si>
    <t>1.2. Impact factor</t>
  </si>
  <si>
    <t>1.3. Number of scientific talks given</t>
  </si>
  <si>
    <t>Invited talks at international conferences</t>
  </si>
  <si>
    <t>Contributed talks (including posters) at international conferences</t>
  </si>
  <si>
    <t>Invited talks at a Hungarian conference</t>
  </si>
  <si>
    <t>Contributed talks (including posters) at a Hungarian conference</t>
  </si>
  <si>
    <t>1.4. Results of the publication activity</t>
  </si>
  <si>
    <t>Number of independent citations</t>
  </si>
  <si>
    <t>1.5. Obtained degrees</t>
  </si>
  <si>
    <t>Doctor of Sciences (MTA Doktora)</t>
  </si>
  <si>
    <t>PhD</t>
  </si>
  <si>
    <t>1.6. Know-how, patents</t>
  </si>
  <si>
    <t>International patent</t>
  </si>
  <si>
    <t>Hungarian patent</t>
  </si>
  <si>
    <t>International "know-how"</t>
  </si>
  <si>
    <t>Hungarian "know-how"</t>
  </si>
  <si>
    <t>2. Research grants</t>
  </si>
  <si>
    <t>Leadership (PI) in an international research grant</t>
  </si>
  <si>
    <t>Leading role (Co-I) in an international research project</t>
  </si>
  <si>
    <t>Leadership (PI) in a Hungarian research grant</t>
  </si>
  <si>
    <t>Leading role (Co-I) in a Hungarian research grant</t>
  </si>
  <si>
    <t>Total research money (million HUF/person)</t>
  </si>
  <si>
    <t>log2(x+1)</t>
  </si>
  <si>
    <t>Submitted but rejected international research grant/project proposal</t>
  </si>
  <si>
    <t>Submitted but rejected national research grant/project proposal</t>
  </si>
  <si>
    <t xml:space="preserve"> </t>
  </si>
  <si>
    <t>3. Teaching / tutoring</t>
  </si>
  <si>
    <t>Number of BSc, MSc, PhD courses taught</t>
  </si>
  <si>
    <t>PhD supervising and consultant</t>
  </si>
  <si>
    <t>MSc supervising and consultant</t>
  </si>
  <si>
    <t>BSc supervising and consultant</t>
  </si>
  <si>
    <t>TDK supervising and consultant</t>
  </si>
  <si>
    <t>Successful PhD defence</t>
  </si>
  <si>
    <t>OTDK 1st -2nd- 3rd places</t>
  </si>
  <si>
    <t>4. Community services and peer-review activities</t>
  </si>
  <si>
    <t>4.1. Membership in major scientific committees, organizations</t>
  </si>
  <si>
    <t>Chair of the committee</t>
  </si>
  <si>
    <t>Vice-chair or secretary of the committee</t>
  </si>
  <si>
    <t>Committee membership</t>
  </si>
  <si>
    <t>4.2. Membership in other scientific committees, organizations</t>
  </si>
  <si>
    <t>4.3. Editorship of scientific journals</t>
  </si>
  <si>
    <t>Chief editor of a SCI/SSCI/Scopus journal</t>
  </si>
  <si>
    <t>Editorial member of a SCI/SSCI/Scopus journal</t>
  </si>
  <si>
    <t>Chief editor in other peer-reviewed scientific journal</t>
  </si>
  <si>
    <t>Editorial member of other peer-reviewed scientific journal</t>
  </si>
  <si>
    <t>4.4. Opponent/referee/reviewer activities</t>
  </si>
  <si>
    <t>Habilitation</t>
  </si>
  <si>
    <t>MSc</t>
  </si>
  <si>
    <t>International research grant</t>
  </si>
  <si>
    <t>National research grant or fellowship</t>
  </si>
  <si>
    <t>SCI/SSCI/Scopus paper</t>
  </si>
  <si>
    <t>Other paper, book chapter</t>
  </si>
  <si>
    <t>Documented international reviewer activity</t>
  </si>
  <si>
    <t>Documented national reviewer activity</t>
  </si>
  <si>
    <t>4.5. Organizing conferences</t>
  </si>
  <si>
    <t>Chair or secretary of an international conference</t>
  </si>
  <si>
    <t>Membership in organizing and/or scientific committee of an international conference</t>
  </si>
  <si>
    <t>Main organizer of a national conference, an international workshop or a summer school</t>
  </si>
  <si>
    <t xml:space="preserve">Membership in the organizing committe  of a national conference </t>
  </si>
  <si>
    <t>5. Popularizing science / dissemination</t>
  </si>
  <si>
    <t>Popular science paper (at least 1 full page)</t>
  </si>
  <si>
    <t>Popular science talk</t>
  </si>
  <si>
    <t>Popular science book</t>
  </si>
  <si>
    <t>Media appearance as a scientist (at least 5 minutes TV / radio)</t>
  </si>
  <si>
    <t>6. Acknowledged tasks/duties within the institute</t>
  </si>
  <si>
    <t>6.1. Leadeship</t>
  </si>
  <si>
    <t>Director</t>
  </si>
  <si>
    <t>Group leadership (research- and functional group)</t>
  </si>
  <si>
    <t>6.2. Non-research duties according to the SZMSZ</t>
  </si>
  <si>
    <t>scientific secretary</t>
  </si>
  <si>
    <t>media contact person</t>
  </si>
  <si>
    <t>IT administrator</t>
  </si>
  <si>
    <t>……………………………. (activity)</t>
  </si>
  <si>
    <t>Total score</t>
  </si>
  <si>
    <t>Score from publications</t>
  </si>
  <si>
    <t>Score from parts 2-6</t>
  </si>
  <si>
    <t>Eligible scores from parts 2-6</t>
  </si>
  <si>
    <t>Papers in journals with impact factor, or in Scimago Q1 journals with no impact factor</t>
  </si>
  <si>
    <t>Papers in journals without impact factor and non-Scimago-Q1</t>
  </si>
</sst>
</file>

<file path=xl/styles.xml><?xml version="1.0" encoding="utf-8"?>
<styleSheet xmlns="http://schemas.openxmlformats.org/spreadsheetml/2006/main">
  <numFmts count="25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HUF&quot;;\-#,##0\ &quot;HUF&quot;"/>
    <numFmt numFmtId="173" formatCode="#,##0\ &quot;HUF&quot;;[Red]\-#,##0\ &quot;HUF&quot;"/>
    <numFmt numFmtId="174" formatCode="#,##0.00\ &quot;HUF&quot;;\-#,##0.00\ &quot;HUF&quot;"/>
    <numFmt numFmtId="175" formatCode="#,##0.00\ &quot;HUF&quot;;[Red]\-#,##0.00\ &quot;HUF&quot;"/>
    <numFmt numFmtId="176" formatCode="_-* #,##0\ &quot;HUF&quot;_-;\-* #,##0\ &quot;HUF&quot;_-;_-* &quot;-&quot;\ &quot;HUF&quot;_-;_-@_-"/>
    <numFmt numFmtId="177" formatCode="_-* #,##0_-;\-* #,##0_-;_-* &quot;-&quot;_-;_-@_-"/>
    <numFmt numFmtId="178" formatCode="_-* #,##0.00\ &quot;HUF&quot;_-;\-* #,##0.00\ &quot;HUF&quot;_-;_-* &quot;-&quot;??\ &quot;HUF&quot;_-;_-@_-"/>
    <numFmt numFmtId="179" formatCode="_-* #,##0.00_-;\-* #,##0.00_-;_-* &quot;-&quot;??_-;_-@_-"/>
    <numFmt numFmtId="180" formatCode="0.0"/>
  </numFmts>
  <fonts count="46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Black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43"/>
      <name val="Times New Roman"/>
      <family val="1"/>
    </font>
    <font>
      <b/>
      <sz val="12"/>
      <color indexed="43"/>
      <name val="Times New Roman"/>
      <family val="1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theme="1"/>
      <name val="Calibri"/>
      <family val="2"/>
    </font>
    <font>
      <sz val="12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textRotation="90"/>
      <protection/>
    </xf>
    <xf numFmtId="0" fontId="2" fillId="33" borderId="10" xfId="0" applyFont="1" applyFill="1" applyBorder="1" applyAlignment="1" applyProtection="1">
      <alignment textRotation="90"/>
      <protection/>
    </xf>
    <xf numFmtId="49" fontId="2" fillId="33" borderId="10" xfId="0" applyNumberFormat="1" applyFont="1" applyFill="1" applyBorder="1" applyAlignment="1" applyProtection="1">
      <alignment textRotation="90" wrapText="1"/>
      <protection/>
    </xf>
    <xf numFmtId="0" fontId="4" fillId="33" borderId="10" xfId="0" applyFont="1" applyFill="1" applyBorder="1" applyAlignment="1" applyProtection="1">
      <alignment textRotation="90"/>
      <protection/>
    </xf>
    <xf numFmtId="0" fontId="5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2" fontId="4" fillId="33" borderId="11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80" fontId="1" fillId="34" borderId="0" xfId="0" applyNumberFormat="1" applyFont="1" applyFill="1" applyAlignment="1" applyProtection="1">
      <alignment/>
      <protection/>
    </xf>
    <xf numFmtId="2" fontId="2" fillId="35" borderId="12" xfId="0" applyNumberFormat="1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 locked="0"/>
    </xf>
    <xf numFmtId="2" fontId="1" fillId="34" borderId="0" xfId="0" applyNumberFormat="1" applyFont="1" applyFill="1" applyAlignment="1" applyProtection="1">
      <alignment/>
      <protection/>
    </xf>
    <xf numFmtId="2" fontId="1" fillId="34" borderId="0" xfId="0" applyNumberFormat="1" applyFont="1" applyFill="1" applyAlignment="1">
      <alignment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80" fontId="4" fillId="33" borderId="0" xfId="0" applyNumberFormat="1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6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0" fontId="1" fillId="34" borderId="0" xfId="0" applyNumberFormat="1" applyFont="1" applyFill="1" applyAlignment="1">
      <alignment/>
    </xf>
    <xf numFmtId="2" fontId="2" fillId="33" borderId="12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80" fontId="7" fillId="33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36" borderId="0" xfId="0" applyFont="1" applyFill="1" applyAlignment="1" applyProtection="1">
      <alignment/>
      <protection locked="0"/>
    </xf>
    <xf numFmtId="2" fontId="9" fillId="34" borderId="11" xfId="0" applyNumberFormat="1" applyFont="1" applyFill="1" applyBorder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0" fontId="11" fillId="37" borderId="0" xfId="0" applyFont="1" applyFill="1" applyAlignment="1" applyProtection="1">
      <alignment/>
      <protection/>
    </xf>
    <xf numFmtId="0" fontId="11" fillId="37" borderId="0" xfId="0" applyFont="1" applyFill="1" applyBorder="1" applyAlignment="1" applyProtection="1">
      <alignment/>
      <protection/>
    </xf>
    <xf numFmtId="2" fontId="10" fillId="37" borderId="11" xfId="0" applyNumberFormat="1" applyFont="1" applyFill="1" applyBorder="1" applyAlignment="1" applyProtection="1">
      <alignment/>
      <protection/>
    </xf>
    <xf numFmtId="0" fontId="4" fillId="38" borderId="0" xfId="0" applyFont="1" applyFill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2" fontId="4" fillId="38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2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C13" sqref="C13"/>
    </sheetView>
  </sheetViews>
  <sheetFormatPr defaultColWidth="9.28125" defaultRowHeight="12.75"/>
  <cols>
    <col min="1" max="2" width="5.7109375" style="1" customWidth="1"/>
    <col min="3" max="3" width="66.7109375" style="1" customWidth="1"/>
    <col min="4" max="4" width="2.28125" style="2" customWidth="1"/>
    <col min="5" max="5" width="10.421875" style="2" customWidth="1"/>
    <col min="6" max="6" width="5.7109375" style="3" customWidth="1"/>
    <col min="7" max="7" width="7.7109375" style="3" customWidth="1"/>
    <col min="8" max="9" width="5.7109375" style="1" customWidth="1"/>
    <col min="10" max="10" width="7.7109375" style="1" customWidth="1"/>
    <col min="11" max="16384" width="9.28125" style="1" customWidth="1"/>
  </cols>
  <sheetData>
    <row r="1" ht="13.5" customHeight="1"/>
    <row r="2" spans="1:10" ht="56.25" customHeight="1">
      <c r="A2" s="4"/>
      <c r="B2" s="4"/>
      <c r="C2" s="4"/>
      <c r="D2" s="5"/>
      <c r="E2" s="6" t="s">
        <v>0</v>
      </c>
      <c r="F2" s="6" t="s">
        <v>1</v>
      </c>
      <c r="G2" s="7" t="s">
        <v>2</v>
      </c>
      <c r="H2" s="6" t="s">
        <v>3</v>
      </c>
      <c r="I2" s="6"/>
      <c r="J2" s="8" t="s">
        <v>4</v>
      </c>
    </row>
    <row r="3" spans="1:10" ht="15.75">
      <c r="A3" s="9"/>
      <c r="B3" s="10"/>
      <c r="C3" s="10"/>
      <c r="D3" s="11"/>
      <c r="E3" s="11"/>
      <c r="F3" s="12"/>
      <c r="G3" s="12"/>
      <c r="H3" s="11"/>
      <c r="I3" s="11"/>
      <c r="J3" s="11"/>
    </row>
    <row r="4" spans="1:10" ht="15">
      <c r="A4" s="13" t="s">
        <v>5</v>
      </c>
      <c r="B4" s="14"/>
      <c r="C4" s="14"/>
      <c r="D4" s="13"/>
      <c r="E4" s="13"/>
      <c r="F4" s="15"/>
      <c r="G4" s="15"/>
      <c r="H4" s="14"/>
      <c r="I4" s="14"/>
      <c r="J4" s="16">
        <f>SUM(+J39+J34+J30,J23,J21,J6)</f>
        <v>0</v>
      </c>
    </row>
    <row r="5" spans="1:10" ht="12.75">
      <c r="A5" s="10"/>
      <c r="B5" s="10"/>
      <c r="C5" s="10"/>
      <c r="D5" s="11"/>
      <c r="E5" s="11"/>
      <c r="F5" s="17"/>
      <c r="G5" s="17"/>
      <c r="H5" s="10"/>
      <c r="I5" s="10"/>
      <c r="J5" s="18"/>
    </row>
    <row r="6" spans="1:10" ht="12.75">
      <c r="A6" s="10"/>
      <c r="B6" s="11" t="s">
        <v>6</v>
      </c>
      <c r="C6" s="10"/>
      <c r="D6" s="11"/>
      <c r="E6" s="11"/>
      <c r="F6" s="12"/>
      <c r="G6" s="12"/>
      <c r="H6" s="10"/>
      <c r="I6" s="10"/>
      <c r="J6" s="19">
        <f>SUM(H8:H19)</f>
        <v>0</v>
      </c>
    </row>
    <row r="7" spans="1:10" ht="12.75">
      <c r="A7" s="10"/>
      <c r="B7" s="10"/>
      <c r="C7" s="10"/>
      <c r="D7" s="11"/>
      <c r="E7" s="11"/>
      <c r="F7" s="17"/>
      <c r="G7" s="17"/>
      <c r="H7" s="10"/>
      <c r="I7" s="10"/>
      <c r="J7" s="18"/>
    </row>
    <row r="8" spans="1:10" ht="12.75">
      <c r="A8" s="10"/>
      <c r="B8" s="10"/>
      <c r="C8" s="10" t="s">
        <v>94</v>
      </c>
      <c r="D8" s="11"/>
      <c r="E8" s="11">
        <v>2</v>
      </c>
      <c r="F8" s="20">
        <v>0</v>
      </c>
      <c r="G8" s="20">
        <v>0</v>
      </c>
      <c r="H8" s="21">
        <f>E8*(F8-G8+G8*2)</f>
        <v>0</v>
      </c>
      <c r="I8" s="18"/>
      <c r="J8" s="18"/>
    </row>
    <row r="9" spans="1:10" ht="13.5" customHeight="1">
      <c r="A9" s="10"/>
      <c r="B9" s="10"/>
      <c r="C9" s="10" t="s">
        <v>95</v>
      </c>
      <c r="D9" s="11"/>
      <c r="E9" s="11">
        <v>0.5</v>
      </c>
      <c r="F9" s="20">
        <v>0</v>
      </c>
      <c r="G9" s="20">
        <v>0</v>
      </c>
      <c r="H9" s="21">
        <f>E9*(F9-G9+G9*2)</f>
        <v>0</v>
      </c>
      <c r="I9" s="18"/>
      <c r="J9" s="18"/>
    </row>
    <row r="10" spans="1:10" ht="13.5" customHeight="1">
      <c r="A10" s="10"/>
      <c r="B10" s="10"/>
      <c r="C10" s="10" t="s">
        <v>7</v>
      </c>
      <c r="D10" s="11"/>
      <c r="E10" s="11">
        <v>0.1</v>
      </c>
      <c r="F10" s="20">
        <v>0</v>
      </c>
      <c r="G10" s="17"/>
      <c r="H10" s="22">
        <f>LOG((2*F10+1),8.5)</f>
        <v>0</v>
      </c>
      <c r="I10" s="18"/>
      <c r="J10" s="18"/>
    </row>
    <row r="11" spans="1:10" ht="12.75">
      <c r="A11" s="23"/>
      <c r="B11" s="23"/>
      <c r="C11" s="10" t="s">
        <v>8</v>
      </c>
      <c r="D11" s="11"/>
      <c r="E11" s="11">
        <v>10</v>
      </c>
      <c r="F11" s="20">
        <v>0</v>
      </c>
      <c r="G11" s="20">
        <v>0</v>
      </c>
      <c r="H11" s="21">
        <f>E11*(F11-G11+G11*2)</f>
        <v>0</v>
      </c>
      <c r="I11" s="18"/>
      <c r="J11" s="18"/>
    </row>
    <row r="12" spans="1:10" ht="12.75">
      <c r="A12" s="23"/>
      <c r="B12" s="23"/>
      <c r="C12" s="24" t="s">
        <v>9</v>
      </c>
      <c r="D12" s="11"/>
      <c r="E12" s="11">
        <v>2</v>
      </c>
      <c r="F12" s="20">
        <v>0</v>
      </c>
      <c r="G12" s="17"/>
      <c r="H12" s="21">
        <f>E12*F12</f>
        <v>0</v>
      </c>
      <c r="I12" s="18"/>
      <c r="J12" s="18"/>
    </row>
    <row r="13" spans="1:10" ht="12.75">
      <c r="A13" s="23"/>
      <c r="B13" s="23"/>
      <c r="C13" s="24" t="s">
        <v>10</v>
      </c>
      <c r="D13" s="11"/>
      <c r="E13" s="11">
        <v>2</v>
      </c>
      <c r="F13" s="20">
        <v>0</v>
      </c>
      <c r="G13" s="20">
        <v>0</v>
      </c>
      <c r="H13" s="21">
        <f>E13*(F13-G13+G13*2)</f>
        <v>0</v>
      </c>
      <c r="I13" s="18"/>
      <c r="J13" s="18"/>
    </row>
    <row r="14" spans="1:10" ht="12.75">
      <c r="A14" s="10"/>
      <c r="B14" s="10"/>
      <c r="C14" s="10" t="s">
        <v>11</v>
      </c>
      <c r="D14" s="11"/>
      <c r="E14" s="11">
        <v>2</v>
      </c>
      <c r="F14" s="20">
        <v>0</v>
      </c>
      <c r="G14" s="20">
        <v>0</v>
      </c>
      <c r="H14" s="21">
        <f>E14*(F14-G14+G14*2)</f>
        <v>0</v>
      </c>
      <c r="I14" s="18"/>
      <c r="J14" s="18"/>
    </row>
    <row r="15" spans="1:10" ht="12.75">
      <c r="A15" s="10"/>
      <c r="B15" s="10"/>
      <c r="C15" s="25" t="s">
        <v>12</v>
      </c>
      <c r="D15" s="11"/>
      <c r="E15" s="11">
        <v>0.5</v>
      </c>
      <c r="F15" s="20">
        <v>0</v>
      </c>
      <c r="G15" s="17"/>
      <c r="H15" s="21">
        <f>E15*F15</f>
        <v>0</v>
      </c>
      <c r="I15" s="18"/>
      <c r="J15" s="18"/>
    </row>
    <row r="16" spans="1:10" ht="12.75">
      <c r="A16" s="10"/>
      <c r="B16" s="10"/>
      <c r="C16" s="25" t="s">
        <v>13</v>
      </c>
      <c r="D16" s="11"/>
      <c r="E16" s="11">
        <v>0.5</v>
      </c>
      <c r="F16" s="20">
        <v>0</v>
      </c>
      <c r="G16" s="20">
        <v>0</v>
      </c>
      <c r="H16" s="21">
        <f>E16*(F16-G16+G16*2)</f>
        <v>0</v>
      </c>
      <c r="I16" s="18"/>
      <c r="J16" s="18"/>
    </row>
    <row r="17" spans="1:10" ht="12.75">
      <c r="A17" s="10"/>
      <c r="B17" s="10"/>
      <c r="C17" s="10" t="s">
        <v>14</v>
      </c>
      <c r="D17" s="11"/>
      <c r="E17" s="11">
        <v>1</v>
      </c>
      <c r="F17" s="20">
        <v>0</v>
      </c>
      <c r="G17" s="20">
        <v>0</v>
      </c>
      <c r="H17" s="21">
        <f>E17*(F17-G17+G17*2)</f>
        <v>0</v>
      </c>
      <c r="I17" s="18"/>
      <c r="J17" s="18"/>
    </row>
    <row r="18" spans="1:10" ht="12.75">
      <c r="A18" s="10"/>
      <c r="B18" s="10"/>
      <c r="C18" s="10" t="s">
        <v>15</v>
      </c>
      <c r="D18" s="11"/>
      <c r="E18" s="11">
        <v>0.30000000000000004</v>
      </c>
      <c r="F18" s="20">
        <v>0</v>
      </c>
      <c r="G18" s="17"/>
      <c r="H18" s="21">
        <f>E18*F18</f>
        <v>0</v>
      </c>
      <c r="I18" s="18"/>
      <c r="J18" s="18"/>
    </row>
    <row r="19" spans="1:10" ht="12.75">
      <c r="A19" s="10"/>
      <c r="B19" s="10"/>
      <c r="C19" s="10" t="s">
        <v>16</v>
      </c>
      <c r="D19" s="11"/>
      <c r="E19" s="11">
        <v>0.30000000000000004</v>
      </c>
      <c r="F19" s="20">
        <v>0</v>
      </c>
      <c r="G19" s="20">
        <v>0</v>
      </c>
      <c r="H19" s="21">
        <f>E19*(F19-G19+G19*2)</f>
        <v>0</v>
      </c>
      <c r="I19" s="18"/>
      <c r="J19" s="18"/>
    </row>
    <row r="20" spans="1:10" ht="12.75">
      <c r="A20" s="10"/>
      <c r="B20" s="10"/>
      <c r="C20" s="10"/>
      <c r="D20" s="11"/>
      <c r="E20" s="11"/>
      <c r="F20" s="17"/>
      <c r="G20" s="17"/>
      <c r="H20" s="21"/>
      <c r="I20" s="18"/>
      <c r="J20" s="18"/>
    </row>
    <row r="21" spans="1:10" ht="12.75">
      <c r="A21" s="10"/>
      <c r="B21" s="11" t="s">
        <v>17</v>
      </c>
      <c r="C21" s="10"/>
      <c r="D21" s="11"/>
      <c r="E21" s="11">
        <v>0.5</v>
      </c>
      <c r="F21" s="20">
        <v>0</v>
      </c>
      <c r="G21" s="20">
        <v>0</v>
      </c>
      <c r="H21" s="21">
        <f>E21*(F21-G21+G21*2)</f>
        <v>0</v>
      </c>
      <c r="I21" s="18"/>
      <c r="J21" s="19">
        <f>SUM(H21)</f>
        <v>0</v>
      </c>
    </row>
    <row r="22" spans="1:10" ht="12.75">
      <c r="A22" s="10"/>
      <c r="B22" s="10"/>
      <c r="C22" s="10"/>
      <c r="D22" s="11"/>
      <c r="E22" s="11"/>
      <c r="F22" s="17"/>
      <c r="G22" s="17"/>
      <c r="H22" s="18"/>
      <c r="I22" s="18"/>
      <c r="J22" s="18"/>
    </row>
    <row r="23" spans="1:10" ht="12.75">
      <c r="A23" s="10"/>
      <c r="B23" s="11" t="s">
        <v>18</v>
      </c>
      <c r="C23" s="10"/>
      <c r="D23" s="11"/>
      <c r="E23" s="11"/>
      <c r="F23" s="17"/>
      <c r="G23" s="17"/>
      <c r="H23" s="18"/>
      <c r="I23" s="18"/>
      <c r="J23" s="19">
        <f>SUM(H25:H28)</f>
        <v>0</v>
      </c>
    </row>
    <row r="24" spans="1:10" ht="12.75">
      <c r="A24" s="10"/>
      <c r="B24" s="10"/>
      <c r="C24" s="10"/>
      <c r="D24" s="11"/>
      <c r="E24" s="11"/>
      <c r="F24" s="17"/>
      <c r="G24" s="17"/>
      <c r="H24" s="18"/>
      <c r="I24" s="18"/>
      <c r="J24" s="18"/>
    </row>
    <row r="25" spans="1:10" ht="12.75">
      <c r="A25" s="10"/>
      <c r="B25" s="10"/>
      <c r="C25" s="10" t="s">
        <v>19</v>
      </c>
      <c r="D25" s="11"/>
      <c r="E25" s="11">
        <v>2</v>
      </c>
      <c r="F25" s="20">
        <v>0</v>
      </c>
      <c r="G25" s="17"/>
      <c r="H25" s="21">
        <f>E25*F25</f>
        <v>0</v>
      </c>
      <c r="I25" s="18"/>
      <c r="J25" s="18"/>
    </row>
    <row r="26" spans="1:10" ht="12.75">
      <c r="A26" s="10"/>
      <c r="B26" s="10"/>
      <c r="C26" s="10" t="s">
        <v>20</v>
      </c>
      <c r="D26" s="11"/>
      <c r="E26" s="11">
        <v>0.15</v>
      </c>
      <c r="F26" s="20">
        <v>0</v>
      </c>
      <c r="G26" s="20">
        <v>0</v>
      </c>
      <c r="H26" s="21">
        <f>E26*(F26-G26+G26*2)</f>
        <v>0</v>
      </c>
      <c r="I26" s="18"/>
      <c r="J26" s="18"/>
    </row>
    <row r="27" spans="1:10" ht="12.75">
      <c r="A27" s="10"/>
      <c r="B27" s="10"/>
      <c r="C27" s="10" t="s">
        <v>21</v>
      </c>
      <c r="D27" s="11"/>
      <c r="E27" s="11">
        <v>0.5</v>
      </c>
      <c r="F27" s="20">
        <v>0</v>
      </c>
      <c r="G27" s="17"/>
      <c r="H27" s="21">
        <f>E27*F27</f>
        <v>0</v>
      </c>
      <c r="I27" s="18"/>
      <c r="J27" s="18"/>
    </row>
    <row r="28" spans="1:10" ht="12.75">
      <c r="A28" s="10"/>
      <c r="B28" s="10"/>
      <c r="C28" s="10" t="s">
        <v>22</v>
      </c>
      <c r="D28" s="11"/>
      <c r="E28" s="11">
        <v>0.1</v>
      </c>
      <c r="F28" s="20">
        <v>0</v>
      </c>
      <c r="G28" s="20">
        <v>0</v>
      </c>
      <c r="H28" s="21">
        <f>E28*(F28-G28+G28*2)</f>
        <v>0</v>
      </c>
      <c r="I28" s="18"/>
      <c r="J28" s="18"/>
    </row>
    <row r="29" spans="1:10" ht="12.75">
      <c r="A29" s="10"/>
      <c r="B29" s="10"/>
      <c r="C29" s="10"/>
      <c r="D29" s="11"/>
      <c r="E29" s="11"/>
      <c r="F29" s="17"/>
      <c r="G29" s="17"/>
      <c r="H29" s="18"/>
      <c r="I29" s="18"/>
      <c r="J29" s="18"/>
    </row>
    <row r="30" spans="1:10" ht="12.75">
      <c r="A30" s="10"/>
      <c r="B30" s="11" t="s">
        <v>23</v>
      </c>
      <c r="C30" s="10"/>
      <c r="D30" s="11"/>
      <c r="E30" s="11"/>
      <c r="F30" s="17"/>
      <c r="G30" s="17"/>
      <c r="H30" s="18"/>
      <c r="I30" s="18"/>
      <c r="J30" s="19">
        <f>MIN(H32,J6+J21+J23)</f>
        <v>0</v>
      </c>
    </row>
    <row r="31" spans="1:10" ht="12.75">
      <c r="A31" s="10"/>
      <c r="B31" s="11"/>
      <c r="C31" s="10"/>
      <c r="D31" s="11"/>
      <c r="E31" s="11"/>
      <c r="F31" s="17"/>
      <c r="G31" s="17"/>
      <c r="H31" s="18"/>
      <c r="I31" s="18"/>
      <c r="J31" s="18"/>
    </row>
    <row r="32" spans="1:10" ht="12.75">
      <c r="A32" s="10"/>
      <c r="B32" s="10"/>
      <c r="C32" s="10" t="s">
        <v>24</v>
      </c>
      <c r="D32" s="11"/>
      <c r="E32" s="11">
        <v>0.1</v>
      </c>
      <c r="F32" s="20">
        <v>0</v>
      </c>
      <c r="G32" s="17"/>
      <c r="H32" s="21">
        <f>+E32*F32</f>
        <v>0</v>
      </c>
      <c r="I32" s="18"/>
      <c r="J32" s="18"/>
    </row>
    <row r="33" spans="1:10" ht="12.75">
      <c r="A33" s="10"/>
      <c r="B33" s="10"/>
      <c r="C33" s="10"/>
      <c r="D33" s="11"/>
      <c r="E33" s="11"/>
      <c r="F33" s="17"/>
      <c r="G33" s="17"/>
      <c r="H33" s="18"/>
      <c r="I33" s="18"/>
      <c r="J33" s="18"/>
    </row>
    <row r="34" spans="1:10" ht="12.75">
      <c r="A34" s="10"/>
      <c r="B34" s="11" t="s">
        <v>25</v>
      </c>
      <c r="C34" s="10"/>
      <c r="D34" s="11"/>
      <c r="E34" s="11"/>
      <c r="F34" s="17"/>
      <c r="G34" s="17"/>
      <c r="H34" s="18"/>
      <c r="I34" s="18"/>
      <c r="J34" s="19">
        <f>H36+H37</f>
        <v>0</v>
      </c>
    </row>
    <row r="35" spans="1:10" ht="12.75">
      <c r="A35" s="10"/>
      <c r="B35" s="11"/>
      <c r="C35" s="10"/>
      <c r="D35" s="11"/>
      <c r="E35" s="11"/>
      <c r="F35" s="17"/>
      <c r="G35" s="17"/>
      <c r="H35" s="18"/>
      <c r="I35" s="18"/>
      <c r="J35" s="18"/>
    </row>
    <row r="36" spans="1:10" ht="12.75">
      <c r="A36" s="10"/>
      <c r="B36" s="10"/>
      <c r="C36" s="10" t="s">
        <v>26</v>
      </c>
      <c r="D36" s="11"/>
      <c r="E36" s="26">
        <v>10</v>
      </c>
      <c r="F36" s="20">
        <v>0</v>
      </c>
      <c r="G36" s="17"/>
      <c r="H36" s="21">
        <f>E36*F36</f>
        <v>0</v>
      </c>
      <c r="I36" s="18"/>
      <c r="J36" s="18"/>
    </row>
    <row r="37" spans="1:10" ht="12.75">
      <c r="A37" s="10"/>
      <c r="B37" s="10"/>
      <c r="C37" s="10" t="s">
        <v>27</v>
      </c>
      <c r="D37" s="11"/>
      <c r="E37" s="11">
        <v>5</v>
      </c>
      <c r="F37" s="27">
        <v>0</v>
      </c>
      <c r="G37" s="17"/>
      <c r="H37" s="21">
        <f>E37*F37</f>
        <v>0</v>
      </c>
      <c r="I37" s="18"/>
      <c r="J37" s="18"/>
    </row>
    <row r="38" spans="1:10" ht="12.75">
      <c r="A38" s="10"/>
      <c r="B38" s="10"/>
      <c r="C38" s="10"/>
      <c r="D38" s="11"/>
      <c r="E38" s="11"/>
      <c r="F38" s="17"/>
      <c r="G38" s="17"/>
      <c r="H38" s="18"/>
      <c r="I38" s="18"/>
      <c r="J38" s="18"/>
    </row>
    <row r="39" spans="1:10" ht="12.75">
      <c r="A39" s="10"/>
      <c r="B39" s="11" t="s">
        <v>28</v>
      </c>
      <c r="C39" s="10"/>
      <c r="D39" s="11"/>
      <c r="E39" s="11"/>
      <c r="F39" s="17"/>
      <c r="G39" s="17"/>
      <c r="H39" s="18"/>
      <c r="I39" s="18"/>
      <c r="J39" s="19">
        <f>SUM(F41:F44)</f>
        <v>0</v>
      </c>
    </row>
    <row r="40" spans="1:10" ht="12.75">
      <c r="A40" s="10"/>
      <c r="B40" s="11"/>
      <c r="C40" s="10"/>
      <c r="D40" s="11"/>
      <c r="E40" s="11"/>
      <c r="F40" s="17"/>
      <c r="G40" s="17"/>
      <c r="H40" s="18"/>
      <c r="I40" s="18"/>
      <c r="J40" s="18"/>
    </row>
    <row r="41" spans="1:10" ht="12.75">
      <c r="A41" s="10"/>
      <c r="B41" s="10"/>
      <c r="C41" s="10" t="s">
        <v>29</v>
      </c>
      <c r="D41" s="11"/>
      <c r="E41" s="11">
        <v>10</v>
      </c>
      <c r="F41" s="20">
        <v>0</v>
      </c>
      <c r="G41" s="17"/>
      <c r="H41" s="18"/>
      <c r="I41" s="18"/>
      <c r="J41" s="18"/>
    </row>
    <row r="42" spans="1:10" ht="12.75">
      <c r="A42" s="10"/>
      <c r="B42" s="10"/>
      <c r="C42" s="10" t="s">
        <v>30</v>
      </c>
      <c r="D42" s="11"/>
      <c r="E42" s="11">
        <v>5</v>
      </c>
      <c r="F42" s="20">
        <v>0</v>
      </c>
      <c r="G42" s="17"/>
      <c r="H42" s="18"/>
      <c r="I42" s="18"/>
      <c r="J42" s="18"/>
    </row>
    <row r="43" spans="1:10" ht="12.75">
      <c r="A43" s="10"/>
      <c r="B43" s="10"/>
      <c r="C43" s="10" t="s">
        <v>31</v>
      </c>
      <c r="D43" s="11"/>
      <c r="E43" s="11">
        <v>1</v>
      </c>
      <c r="F43" s="20">
        <v>0</v>
      </c>
      <c r="G43" s="17"/>
      <c r="H43" s="18"/>
      <c r="I43" s="18"/>
      <c r="J43" s="18"/>
    </row>
    <row r="44" spans="1:10" ht="12.75">
      <c r="A44" s="10"/>
      <c r="B44" s="10"/>
      <c r="C44" s="10" t="s">
        <v>32</v>
      </c>
      <c r="D44" s="11"/>
      <c r="E44" s="11">
        <v>0.5</v>
      </c>
      <c r="F44" s="20">
        <v>0</v>
      </c>
      <c r="G44" s="17"/>
      <c r="H44" s="18"/>
      <c r="I44" s="18"/>
      <c r="J44" s="18"/>
    </row>
    <row r="45" spans="1:10" ht="12.75">
      <c r="A45" s="10"/>
      <c r="B45" s="10"/>
      <c r="C45" s="10"/>
      <c r="D45" s="11"/>
      <c r="E45" s="10"/>
      <c r="F45" s="17"/>
      <c r="G45" s="17"/>
      <c r="H45" s="18"/>
      <c r="I45" s="18"/>
      <c r="J45" s="18"/>
    </row>
    <row r="46" spans="1:10" ht="15">
      <c r="A46" s="13" t="s">
        <v>33</v>
      </c>
      <c r="B46" s="13"/>
      <c r="C46" s="13"/>
      <c r="D46" s="13"/>
      <c r="E46" s="13"/>
      <c r="F46" s="28"/>
      <c r="G46" s="28"/>
      <c r="H46" s="29"/>
      <c r="I46" s="29"/>
      <c r="J46" s="16">
        <f>SUM(H48:H54)</f>
        <v>0</v>
      </c>
    </row>
    <row r="47" spans="1:10" ht="12.75">
      <c r="A47" s="10"/>
      <c r="B47" s="10"/>
      <c r="C47" s="10"/>
      <c r="D47" s="11"/>
      <c r="E47" s="11"/>
      <c r="F47" s="12"/>
      <c r="G47" s="17"/>
      <c r="H47" s="18"/>
      <c r="I47" s="18"/>
      <c r="J47" s="18"/>
    </row>
    <row r="48" spans="1:10" ht="12.75">
      <c r="A48" s="10"/>
      <c r="B48" s="10"/>
      <c r="C48" s="10" t="s">
        <v>34</v>
      </c>
      <c r="D48" s="11"/>
      <c r="E48" s="11">
        <v>3</v>
      </c>
      <c r="F48" s="20">
        <v>0</v>
      </c>
      <c r="G48" s="17"/>
      <c r="H48" s="18">
        <f>E48*F48</f>
        <v>0</v>
      </c>
      <c r="I48" s="18"/>
      <c r="J48" s="18"/>
    </row>
    <row r="49" spans="1:10" ht="12.75">
      <c r="A49" s="10"/>
      <c r="B49" s="10"/>
      <c r="C49" s="10" t="s">
        <v>35</v>
      </c>
      <c r="D49" s="11"/>
      <c r="E49" s="11">
        <v>1</v>
      </c>
      <c r="F49" s="20">
        <v>0</v>
      </c>
      <c r="G49" s="17"/>
      <c r="H49" s="18">
        <f>E49*F49</f>
        <v>0</v>
      </c>
      <c r="I49" s="18"/>
      <c r="J49" s="18"/>
    </row>
    <row r="50" spans="1:10" ht="12.75">
      <c r="A50" s="10"/>
      <c r="B50" s="10"/>
      <c r="C50" s="10" t="s">
        <v>36</v>
      </c>
      <c r="D50" s="11"/>
      <c r="E50" s="11">
        <v>1</v>
      </c>
      <c r="F50" s="20">
        <v>0</v>
      </c>
      <c r="G50" s="17"/>
      <c r="H50" s="18">
        <f>E50*F50</f>
        <v>0</v>
      </c>
      <c r="I50" s="18"/>
      <c r="J50" s="18"/>
    </row>
    <row r="51" spans="1:10" ht="12.75">
      <c r="A51" s="10"/>
      <c r="B51" s="10"/>
      <c r="C51" s="10" t="s">
        <v>37</v>
      </c>
      <c r="D51" s="11"/>
      <c r="E51" s="11">
        <v>0.5</v>
      </c>
      <c r="F51" s="20">
        <v>0</v>
      </c>
      <c r="G51" s="17"/>
      <c r="H51" s="18">
        <f>E51*F51</f>
        <v>0</v>
      </c>
      <c r="I51" s="18"/>
      <c r="J51" s="18"/>
    </row>
    <row r="52" spans="1:11" ht="12.75">
      <c r="A52" s="23"/>
      <c r="B52" s="10"/>
      <c r="C52" s="10" t="s">
        <v>38</v>
      </c>
      <c r="D52" s="30"/>
      <c r="E52" s="31" t="s">
        <v>39</v>
      </c>
      <c r="F52" s="32">
        <v>0</v>
      </c>
      <c r="G52" s="33"/>
      <c r="H52" s="34">
        <f>LOG((F52+1),2)</f>
        <v>0</v>
      </c>
      <c r="I52" s="18"/>
      <c r="J52" s="18"/>
      <c r="K52" s="2"/>
    </row>
    <row r="53" spans="1:10" ht="12.75">
      <c r="A53" s="10"/>
      <c r="B53" s="10"/>
      <c r="C53" s="10" t="s">
        <v>40</v>
      </c>
      <c r="D53" s="30"/>
      <c r="E53" s="30">
        <v>1</v>
      </c>
      <c r="F53" s="32">
        <v>0</v>
      </c>
      <c r="G53" s="33"/>
      <c r="H53" s="18">
        <f>E53*F53</f>
        <v>0</v>
      </c>
      <c r="I53" s="18"/>
      <c r="J53" s="18"/>
    </row>
    <row r="54" spans="1:10" ht="12.75">
      <c r="A54" s="10"/>
      <c r="B54" s="10"/>
      <c r="C54" s="10" t="s">
        <v>41</v>
      </c>
      <c r="D54" s="30"/>
      <c r="E54" s="30">
        <v>0.5</v>
      </c>
      <c r="F54" s="32">
        <v>0</v>
      </c>
      <c r="G54" s="33"/>
      <c r="H54" s="18">
        <f>E54*F54</f>
        <v>0</v>
      </c>
      <c r="I54" s="18"/>
      <c r="J54" s="18"/>
    </row>
    <row r="55" spans="1:10" ht="12.75">
      <c r="A55" s="10"/>
      <c r="B55" s="10"/>
      <c r="C55" s="10"/>
      <c r="D55" s="11"/>
      <c r="E55" s="11"/>
      <c r="F55" s="12" t="s">
        <v>42</v>
      </c>
      <c r="G55" s="12"/>
      <c r="H55" s="11"/>
      <c r="I55" s="11"/>
      <c r="J55" s="11"/>
    </row>
    <row r="56" spans="1:11" ht="15">
      <c r="A56" s="13" t="s">
        <v>43</v>
      </c>
      <c r="B56" s="13"/>
      <c r="C56" s="13"/>
      <c r="D56" s="13"/>
      <c r="E56" s="13"/>
      <c r="F56" s="28"/>
      <c r="G56" s="28"/>
      <c r="H56" s="29"/>
      <c r="I56" s="29"/>
      <c r="J56" s="16">
        <f>SUM(H58:H64)</f>
        <v>0</v>
      </c>
      <c r="K56" s="2"/>
    </row>
    <row r="57" spans="1:10" ht="12.75">
      <c r="A57" s="10"/>
      <c r="B57" s="10"/>
      <c r="C57" s="10"/>
      <c r="D57" s="11"/>
      <c r="E57" s="11"/>
      <c r="F57" s="17"/>
      <c r="G57" s="17"/>
      <c r="H57" s="18"/>
      <c r="I57" s="18"/>
      <c r="J57" s="18"/>
    </row>
    <row r="58" spans="1:10" ht="12.75">
      <c r="A58" s="10"/>
      <c r="B58" s="10"/>
      <c r="C58" s="10" t="s">
        <v>44</v>
      </c>
      <c r="D58" s="11"/>
      <c r="E58" s="11">
        <v>0.30000000000000004</v>
      </c>
      <c r="F58" s="20">
        <v>0</v>
      </c>
      <c r="G58" s="17"/>
      <c r="H58" s="18">
        <f aca="true" t="shared" si="0" ref="H58:H64">E58*F58</f>
        <v>0</v>
      </c>
      <c r="I58" s="18"/>
      <c r="J58" s="18"/>
    </row>
    <row r="59" spans="1:10" ht="12.75">
      <c r="A59" s="10"/>
      <c r="B59" s="10"/>
      <c r="C59" s="10" t="s">
        <v>45</v>
      </c>
      <c r="D59" s="11"/>
      <c r="E59" s="11">
        <v>1</v>
      </c>
      <c r="F59" s="20">
        <v>0</v>
      </c>
      <c r="G59" s="17"/>
      <c r="H59" s="18">
        <f t="shared" si="0"/>
        <v>0</v>
      </c>
      <c r="I59" s="18"/>
      <c r="J59" s="18"/>
    </row>
    <row r="60" spans="1:10" ht="12.75">
      <c r="A60" s="10"/>
      <c r="B60" s="10"/>
      <c r="C60" s="10" t="s">
        <v>46</v>
      </c>
      <c r="D60" s="11"/>
      <c r="E60" s="11">
        <v>0.2</v>
      </c>
      <c r="F60" s="20">
        <v>0</v>
      </c>
      <c r="G60" s="17"/>
      <c r="H60" s="18">
        <f t="shared" si="0"/>
        <v>0</v>
      </c>
      <c r="I60" s="18"/>
      <c r="J60" s="18"/>
    </row>
    <row r="61" spans="1:10" ht="12.75">
      <c r="A61" s="10"/>
      <c r="B61" s="10"/>
      <c r="C61" s="10" t="s">
        <v>47</v>
      </c>
      <c r="D61" s="11"/>
      <c r="E61" s="11">
        <v>0.1</v>
      </c>
      <c r="F61" s="20">
        <v>0</v>
      </c>
      <c r="G61" s="17"/>
      <c r="H61" s="18">
        <f t="shared" si="0"/>
        <v>0</v>
      </c>
      <c r="I61" s="18"/>
      <c r="J61" s="18"/>
    </row>
    <row r="62" spans="1:10" ht="12.75">
      <c r="A62" s="10"/>
      <c r="B62" s="10"/>
      <c r="C62" s="10" t="s">
        <v>48</v>
      </c>
      <c r="D62" s="11"/>
      <c r="E62" s="11">
        <v>0.2</v>
      </c>
      <c r="F62" s="20">
        <v>0</v>
      </c>
      <c r="G62" s="17"/>
      <c r="H62" s="18">
        <f t="shared" si="0"/>
        <v>0</v>
      </c>
      <c r="I62" s="18"/>
      <c r="J62" s="18"/>
    </row>
    <row r="63" spans="1:10" ht="12.75">
      <c r="A63" s="10"/>
      <c r="B63" s="10"/>
      <c r="C63" s="10" t="s">
        <v>49</v>
      </c>
      <c r="D63" s="11"/>
      <c r="E63" s="11">
        <v>4</v>
      </c>
      <c r="F63" s="20">
        <v>0</v>
      </c>
      <c r="G63" s="17"/>
      <c r="H63" s="18">
        <f t="shared" si="0"/>
        <v>0</v>
      </c>
      <c r="I63" s="18"/>
      <c r="J63" s="18"/>
    </row>
    <row r="64" spans="1:10" ht="12.75">
      <c r="A64" s="10"/>
      <c r="B64" s="10"/>
      <c r="C64" s="10" t="s">
        <v>50</v>
      </c>
      <c r="D64" s="11"/>
      <c r="E64" s="11">
        <v>0.5</v>
      </c>
      <c r="F64" s="20">
        <v>0</v>
      </c>
      <c r="G64" s="17"/>
      <c r="H64" s="18">
        <f t="shared" si="0"/>
        <v>0</v>
      </c>
      <c r="I64" s="18"/>
      <c r="J64" s="18"/>
    </row>
    <row r="65" spans="1:10" ht="12.75">
      <c r="A65" s="10"/>
      <c r="B65" s="10"/>
      <c r="C65" s="10"/>
      <c r="D65" s="11"/>
      <c r="E65" s="11"/>
      <c r="F65" s="17"/>
      <c r="G65" s="17"/>
      <c r="H65" s="18"/>
      <c r="I65" s="18"/>
      <c r="J65" s="18"/>
    </row>
    <row r="66" spans="1:10" ht="15">
      <c r="A66" s="13" t="s">
        <v>51</v>
      </c>
      <c r="B66" s="13"/>
      <c r="C66" s="13"/>
      <c r="D66" s="13"/>
      <c r="E66" s="13"/>
      <c r="F66" s="28"/>
      <c r="G66" s="28"/>
      <c r="H66" s="29"/>
      <c r="I66" s="29"/>
      <c r="J66" s="16">
        <f>SUM(J68,J73,J78,J84,J99)</f>
        <v>0</v>
      </c>
    </row>
    <row r="67" spans="1:10" ht="12.75">
      <c r="A67" s="10"/>
      <c r="B67" s="10"/>
      <c r="C67" s="10"/>
      <c r="D67" s="11"/>
      <c r="E67" s="11"/>
      <c r="F67" s="17"/>
      <c r="G67" s="17"/>
      <c r="H67" s="18"/>
      <c r="I67" s="18"/>
      <c r="J67" s="18"/>
    </row>
    <row r="68" spans="1:10" ht="12.75">
      <c r="A68" s="23"/>
      <c r="B68" s="11" t="s">
        <v>52</v>
      </c>
      <c r="C68" s="10"/>
      <c r="D68" s="11"/>
      <c r="E68" s="11"/>
      <c r="F68" s="17"/>
      <c r="G68" s="17"/>
      <c r="H68" s="18"/>
      <c r="I68" s="18"/>
      <c r="J68" s="35">
        <f>SUM(H69:H71)</f>
        <v>0</v>
      </c>
    </row>
    <row r="69" spans="1:10" ht="12.75">
      <c r="A69" s="10"/>
      <c r="B69" s="10"/>
      <c r="C69" s="10" t="s">
        <v>53</v>
      </c>
      <c r="D69" s="11"/>
      <c r="E69" s="11">
        <v>0.5</v>
      </c>
      <c r="F69" s="20">
        <v>0</v>
      </c>
      <c r="G69" s="17"/>
      <c r="H69" s="18">
        <f>E69*F69</f>
        <v>0</v>
      </c>
      <c r="I69" s="18"/>
      <c r="J69" s="18"/>
    </row>
    <row r="70" spans="1:10" ht="12.75">
      <c r="A70" s="10"/>
      <c r="B70" s="10"/>
      <c r="C70" s="10" t="s">
        <v>54</v>
      </c>
      <c r="D70" s="11"/>
      <c r="E70" s="11">
        <v>0.4</v>
      </c>
      <c r="F70" s="20">
        <v>0</v>
      </c>
      <c r="G70" s="17"/>
      <c r="H70" s="18">
        <f>E70*F70</f>
        <v>0</v>
      </c>
      <c r="I70" s="18"/>
      <c r="J70" s="18"/>
    </row>
    <row r="71" spans="1:10" ht="12.75">
      <c r="A71" s="10"/>
      <c r="B71" s="10"/>
      <c r="C71" s="10" t="s">
        <v>55</v>
      </c>
      <c r="D71" s="11"/>
      <c r="E71" s="11">
        <v>0.2</v>
      </c>
      <c r="F71" s="20">
        <v>0</v>
      </c>
      <c r="G71" s="17"/>
      <c r="H71" s="18">
        <f>E71*F71</f>
        <v>0</v>
      </c>
      <c r="I71" s="18"/>
      <c r="J71" s="18"/>
    </row>
    <row r="72" spans="1:10" ht="12.75">
      <c r="A72" s="10"/>
      <c r="B72" s="10"/>
      <c r="C72" s="10"/>
      <c r="D72" s="11"/>
      <c r="E72" s="11"/>
      <c r="F72" s="17"/>
      <c r="G72" s="17"/>
      <c r="H72" s="18"/>
      <c r="I72" s="18"/>
      <c r="J72" s="18"/>
    </row>
    <row r="73" spans="1:10" ht="12.75">
      <c r="A73" s="10"/>
      <c r="B73" s="11" t="s">
        <v>56</v>
      </c>
      <c r="C73" s="10"/>
      <c r="D73" s="11"/>
      <c r="E73" s="11"/>
      <c r="F73" s="17"/>
      <c r="G73" s="17"/>
      <c r="H73" s="18"/>
      <c r="I73" s="18"/>
      <c r="J73" s="35">
        <f>SUM(H74:H76)</f>
        <v>0</v>
      </c>
    </row>
    <row r="74" spans="1:10" ht="12.75">
      <c r="A74" s="10"/>
      <c r="B74" s="10"/>
      <c r="C74" s="10" t="s">
        <v>53</v>
      </c>
      <c r="D74" s="11"/>
      <c r="E74" s="11">
        <v>0.2</v>
      </c>
      <c r="F74" s="20">
        <v>0</v>
      </c>
      <c r="G74" s="17"/>
      <c r="H74" s="18">
        <f>E74*F74</f>
        <v>0</v>
      </c>
      <c r="I74" s="18"/>
      <c r="J74" s="18"/>
    </row>
    <row r="75" spans="1:10" ht="12.75">
      <c r="A75" s="10"/>
      <c r="B75" s="10"/>
      <c r="C75" s="10" t="s">
        <v>54</v>
      </c>
      <c r="D75" s="11"/>
      <c r="E75" s="11">
        <v>0.15</v>
      </c>
      <c r="F75" s="20">
        <v>0</v>
      </c>
      <c r="G75" s="17"/>
      <c r="H75" s="18">
        <f>E75*F75</f>
        <v>0</v>
      </c>
      <c r="I75" s="18"/>
      <c r="J75" s="18"/>
    </row>
    <row r="76" spans="1:10" ht="12.75">
      <c r="A76" s="10"/>
      <c r="B76" s="10"/>
      <c r="C76" s="10" t="s">
        <v>55</v>
      </c>
      <c r="D76" s="11"/>
      <c r="E76" s="11">
        <v>0.05</v>
      </c>
      <c r="F76" s="20">
        <v>0</v>
      </c>
      <c r="G76" s="17"/>
      <c r="H76" s="18">
        <f>E76*F76</f>
        <v>0</v>
      </c>
      <c r="I76" s="18"/>
      <c r="J76" s="18"/>
    </row>
    <row r="77" spans="1:10" ht="12.75">
      <c r="A77" s="10"/>
      <c r="B77" s="10"/>
      <c r="C77" s="10"/>
      <c r="D77" s="11"/>
      <c r="E77" s="11"/>
      <c r="F77" s="17"/>
      <c r="G77" s="17"/>
      <c r="H77" s="18"/>
      <c r="I77" s="18"/>
      <c r="J77" s="18"/>
    </row>
    <row r="78" spans="1:10" ht="12.75">
      <c r="A78" s="10"/>
      <c r="B78" s="11" t="s">
        <v>57</v>
      </c>
      <c r="C78" s="10"/>
      <c r="D78" s="11"/>
      <c r="E78" s="11"/>
      <c r="F78" s="17"/>
      <c r="G78" s="17"/>
      <c r="H78" s="18"/>
      <c r="I78" s="18"/>
      <c r="J78" s="35">
        <f>SUM(H79:H82)</f>
        <v>0</v>
      </c>
    </row>
    <row r="79" spans="1:10" ht="12.75">
      <c r="A79" s="10"/>
      <c r="B79" s="10"/>
      <c r="C79" s="10" t="s">
        <v>58</v>
      </c>
      <c r="D79" s="11"/>
      <c r="E79" s="11">
        <v>8</v>
      </c>
      <c r="F79" s="20">
        <v>0</v>
      </c>
      <c r="G79" s="17"/>
      <c r="H79" s="18">
        <f>E79*F79</f>
        <v>0</v>
      </c>
      <c r="I79" s="18"/>
      <c r="J79" s="18"/>
    </row>
    <row r="80" spans="1:10" ht="12.75">
      <c r="A80" s="10"/>
      <c r="B80" s="10"/>
      <c r="C80" s="10" t="s">
        <v>59</v>
      </c>
      <c r="D80" s="11"/>
      <c r="E80" s="11">
        <v>5</v>
      </c>
      <c r="F80" s="20">
        <v>0</v>
      </c>
      <c r="G80" s="17"/>
      <c r="H80" s="18">
        <f>E80*F80</f>
        <v>0</v>
      </c>
      <c r="I80" s="18"/>
      <c r="J80" s="18"/>
    </row>
    <row r="81" spans="1:10" ht="12.75">
      <c r="A81" s="10"/>
      <c r="B81" s="10"/>
      <c r="C81" s="10" t="s">
        <v>60</v>
      </c>
      <c r="D81" s="11"/>
      <c r="E81" s="11">
        <v>2</v>
      </c>
      <c r="F81" s="20">
        <v>0</v>
      </c>
      <c r="G81" s="17"/>
      <c r="H81" s="18">
        <f>E81*F81</f>
        <v>0</v>
      </c>
      <c r="I81" s="18"/>
      <c r="J81" s="18"/>
    </row>
    <row r="82" spans="1:10" ht="12.75">
      <c r="A82" s="10"/>
      <c r="B82" s="10"/>
      <c r="C82" s="10" t="s">
        <v>61</v>
      </c>
      <c r="D82" s="11"/>
      <c r="E82" s="11">
        <v>0.6000000000000001</v>
      </c>
      <c r="F82" s="20">
        <v>0</v>
      </c>
      <c r="G82" s="17"/>
      <c r="H82" s="18">
        <f>E82*F82</f>
        <v>0</v>
      </c>
      <c r="I82" s="18"/>
      <c r="J82" s="18"/>
    </row>
    <row r="83" spans="1:10" ht="12.75">
      <c r="A83" s="10"/>
      <c r="B83" s="10"/>
      <c r="C83" s="10"/>
      <c r="D83" s="11"/>
      <c r="E83" s="11"/>
      <c r="F83" s="17"/>
      <c r="G83" s="17"/>
      <c r="H83" s="18"/>
      <c r="I83" s="18"/>
      <c r="J83" s="18"/>
    </row>
    <row r="84" spans="1:10" ht="12.75">
      <c r="A84" s="10"/>
      <c r="B84" s="11" t="s">
        <v>62</v>
      </c>
      <c r="C84" s="10"/>
      <c r="D84" s="11"/>
      <c r="E84" s="11"/>
      <c r="F84" s="17"/>
      <c r="G84" s="17"/>
      <c r="H84" s="18"/>
      <c r="I84" s="18"/>
      <c r="J84" s="35">
        <f>SUM(H85:H97)</f>
        <v>0</v>
      </c>
    </row>
    <row r="85" spans="1:10" ht="12.75">
      <c r="A85" s="10"/>
      <c r="B85" s="10"/>
      <c r="C85" s="10" t="s">
        <v>26</v>
      </c>
      <c r="D85" s="11"/>
      <c r="E85" s="11">
        <v>1</v>
      </c>
      <c r="F85" s="20">
        <v>0</v>
      </c>
      <c r="G85" s="17"/>
      <c r="H85" s="18">
        <f>E85*F85</f>
        <v>0</v>
      </c>
      <c r="I85" s="18"/>
      <c r="J85" s="18"/>
    </row>
    <row r="86" spans="1:10" ht="12.75">
      <c r="A86" s="10"/>
      <c r="B86" s="10"/>
      <c r="C86" s="10" t="s">
        <v>63</v>
      </c>
      <c r="D86" s="11"/>
      <c r="E86" s="11">
        <v>0.5</v>
      </c>
      <c r="F86" s="20">
        <v>0</v>
      </c>
      <c r="G86" s="17"/>
      <c r="H86" s="18">
        <f>E86*F86</f>
        <v>0</v>
      </c>
      <c r="I86" s="18"/>
      <c r="J86" s="18"/>
    </row>
    <row r="87" spans="1:10" ht="12.75">
      <c r="A87" s="10"/>
      <c r="B87" s="10"/>
      <c r="C87" s="10" t="s">
        <v>27</v>
      </c>
      <c r="D87" s="11"/>
      <c r="E87" s="11">
        <v>0.5</v>
      </c>
      <c r="F87" s="20">
        <v>0</v>
      </c>
      <c r="G87" s="17"/>
      <c r="H87" s="18">
        <f>E87*F87</f>
        <v>0</v>
      </c>
      <c r="I87" s="18"/>
      <c r="J87" s="18"/>
    </row>
    <row r="88" spans="1:10" ht="12.75">
      <c r="A88" s="10"/>
      <c r="B88" s="10"/>
      <c r="C88" s="10" t="s">
        <v>64</v>
      </c>
      <c r="D88" s="11"/>
      <c r="E88" s="11">
        <v>0.1</v>
      </c>
      <c r="F88" s="20">
        <v>0</v>
      </c>
      <c r="G88" s="17"/>
      <c r="H88" s="18">
        <f>E88*F88</f>
        <v>0</v>
      </c>
      <c r="I88" s="18"/>
      <c r="J88" s="18"/>
    </row>
    <row r="89" spans="1:10" ht="12.75">
      <c r="A89" s="10"/>
      <c r="B89" s="10"/>
      <c r="C89" s="10"/>
      <c r="D89" s="11"/>
      <c r="E89" s="11"/>
      <c r="F89" s="17"/>
      <c r="G89" s="17"/>
      <c r="H89" s="18"/>
      <c r="I89" s="18"/>
      <c r="J89" s="18"/>
    </row>
    <row r="90" spans="1:10" ht="12.75">
      <c r="A90" s="10"/>
      <c r="B90" s="10"/>
      <c r="C90" s="10" t="s">
        <v>65</v>
      </c>
      <c r="D90" s="11"/>
      <c r="E90" s="11">
        <v>0.4</v>
      </c>
      <c r="F90" s="20">
        <v>0</v>
      </c>
      <c r="G90" s="17"/>
      <c r="H90" s="18">
        <f>E90*F90</f>
        <v>0</v>
      </c>
      <c r="I90" s="18"/>
      <c r="J90" s="18"/>
    </row>
    <row r="91" spans="1:10" ht="12.75">
      <c r="A91" s="10"/>
      <c r="B91" s="10"/>
      <c r="C91" s="10" t="s">
        <v>66</v>
      </c>
      <c r="D91" s="11"/>
      <c r="E91" s="11">
        <v>0.2</v>
      </c>
      <c r="F91" s="20">
        <v>0</v>
      </c>
      <c r="G91" s="17"/>
      <c r="H91" s="18">
        <f>E91*F91</f>
        <v>0</v>
      </c>
      <c r="I91" s="18"/>
      <c r="J91" s="18"/>
    </row>
    <row r="92" spans="1:10" ht="12.75">
      <c r="A92" s="10"/>
      <c r="B92" s="10"/>
      <c r="C92" s="10"/>
      <c r="D92" s="11"/>
      <c r="E92" s="11"/>
      <c r="F92" s="17"/>
      <c r="G92" s="17"/>
      <c r="H92" s="18"/>
      <c r="I92" s="18"/>
      <c r="J92" s="18"/>
    </row>
    <row r="93" spans="1:10" ht="12.75">
      <c r="A93" s="10"/>
      <c r="B93" s="10"/>
      <c r="C93" s="10" t="s">
        <v>67</v>
      </c>
      <c r="D93" s="11"/>
      <c r="E93" s="11">
        <v>0.5</v>
      </c>
      <c r="F93" s="20">
        <v>0</v>
      </c>
      <c r="G93" s="17"/>
      <c r="H93" s="18">
        <f>E93*F93</f>
        <v>0</v>
      </c>
      <c r="I93" s="18"/>
      <c r="J93" s="18"/>
    </row>
    <row r="94" spans="1:10" ht="12.75">
      <c r="A94" s="10"/>
      <c r="B94" s="10"/>
      <c r="C94" s="10" t="s">
        <v>68</v>
      </c>
      <c r="D94" s="11"/>
      <c r="E94" s="11">
        <v>0.1</v>
      </c>
      <c r="F94" s="20">
        <v>0</v>
      </c>
      <c r="G94" s="17"/>
      <c r="H94" s="18">
        <f>E94*F94</f>
        <v>0</v>
      </c>
      <c r="I94" s="18"/>
      <c r="J94" s="18"/>
    </row>
    <row r="95" spans="1:10" ht="12.75">
      <c r="A95" s="10"/>
      <c r="B95" s="10"/>
      <c r="C95" s="10"/>
      <c r="D95" s="11"/>
      <c r="E95" s="11"/>
      <c r="F95" s="17"/>
      <c r="G95" s="17"/>
      <c r="H95" s="18"/>
      <c r="I95" s="18"/>
      <c r="J95" s="18"/>
    </row>
    <row r="96" spans="1:10" ht="12.75">
      <c r="A96" s="10"/>
      <c r="B96" s="10"/>
      <c r="C96" s="10" t="s">
        <v>69</v>
      </c>
      <c r="D96" s="11"/>
      <c r="E96" s="11">
        <v>1</v>
      </c>
      <c r="F96" s="20">
        <v>0</v>
      </c>
      <c r="G96" s="17"/>
      <c r="H96" s="18">
        <f>E96*F96</f>
        <v>0</v>
      </c>
      <c r="I96" s="18"/>
      <c r="J96" s="18"/>
    </row>
    <row r="97" spans="1:10" ht="12.75">
      <c r="A97" s="10"/>
      <c r="B97" s="10"/>
      <c r="C97" s="10" t="s">
        <v>70</v>
      </c>
      <c r="D97" s="11"/>
      <c r="E97" s="11">
        <v>0.2</v>
      </c>
      <c r="F97" s="20">
        <v>0</v>
      </c>
      <c r="G97" s="17"/>
      <c r="H97" s="18">
        <f>E97*F97</f>
        <v>0</v>
      </c>
      <c r="I97" s="18"/>
      <c r="J97" s="18"/>
    </row>
    <row r="98" spans="1:10" ht="12.75">
      <c r="A98" s="10"/>
      <c r="B98" s="10"/>
      <c r="C98" s="10"/>
      <c r="D98" s="11"/>
      <c r="E98" s="11"/>
      <c r="F98" s="17"/>
      <c r="G98" s="17"/>
      <c r="H98" s="18"/>
      <c r="I98" s="18"/>
      <c r="J98" s="18"/>
    </row>
    <row r="99" spans="1:10" ht="12.75">
      <c r="A99" s="10"/>
      <c r="B99" s="11" t="s">
        <v>71</v>
      </c>
      <c r="C99" s="10"/>
      <c r="D99" s="11"/>
      <c r="E99" s="11"/>
      <c r="F99" s="17"/>
      <c r="G99" s="17"/>
      <c r="H99" s="18"/>
      <c r="I99" s="18"/>
      <c r="J99" s="35">
        <f>SUM(H100:H103)</f>
        <v>0</v>
      </c>
    </row>
    <row r="100" spans="1:10" ht="12.75">
      <c r="A100" s="10"/>
      <c r="B100" s="10"/>
      <c r="C100" s="10" t="s">
        <v>72</v>
      </c>
      <c r="D100" s="11"/>
      <c r="E100" s="11">
        <v>5</v>
      </c>
      <c r="F100" s="20">
        <v>0</v>
      </c>
      <c r="G100" s="17"/>
      <c r="H100" s="18">
        <f>E100*F100</f>
        <v>0</v>
      </c>
      <c r="I100" s="18"/>
      <c r="J100" s="18"/>
    </row>
    <row r="101" spans="1:10" ht="12.75">
      <c r="A101" s="10"/>
      <c r="B101" s="10"/>
      <c r="C101" s="10" t="s">
        <v>73</v>
      </c>
      <c r="D101" s="11"/>
      <c r="E101" s="11">
        <v>1</v>
      </c>
      <c r="F101" s="20">
        <v>0</v>
      </c>
      <c r="G101" s="17"/>
      <c r="H101" s="18">
        <f>E101*F101</f>
        <v>0</v>
      </c>
      <c r="I101" s="18"/>
      <c r="J101" s="18"/>
    </row>
    <row r="102" spans="1:10" ht="12.75">
      <c r="A102" s="10"/>
      <c r="B102" s="10"/>
      <c r="C102" s="10" t="s">
        <v>74</v>
      </c>
      <c r="D102" s="11"/>
      <c r="E102" s="11">
        <v>2</v>
      </c>
      <c r="F102" s="20">
        <v>0</v>
      </c>
      <c r="G102" s="17"/>
      <c r="H102" s="18">
        <f>E102*F102</f>
        <v>0</v>
      </c>
      <c r="I102" s="18"/>
      <c r="J102" s="18"/>
    </row>
    <row r="103" spans="1:10" ht="12.75">
      <c r="A103" s="10"/>
      <c r="B103" s="10"/>
      <c r="C103" s="10" t="s">
        <v>75</v>
      </c>
      <c r="D103" s="11"/>
      <c r="E103" s="11">
        <v>0.5</v>
      </c>
      <c r="F103" s="20">
        <v>0</v>
      </c>
      <c r="G103" s="17"/>
      <c r="H103" s="18">
        <f>E103*F103</f>
        <v>0</v>
      </c>
      <c r="I103" s="18"/>
      <c r="J103" s="18"/>
    </row>
    <row r="104" spans="1:10" ht="12.75">
      <c r="A104" s="10"/>
      <c r="B104" s="10"/>
      <c r="C104" s="10"/>
      <c r="D104" s="11"/>
      <c r="E104" s="11"/>
      <c r="F104" s="12"/>
      <c r="G104" s="12"/>
      <c r="H104" s="11"/>
      <c r="I104" s="11"/>
      <c r="J104" s="11"/>
    </row>
    <row r="105" spans="1:10" s="39" customFormat="1" ht="15.75">
      <c r="A105" s="13" t="s">
        <v>76</v>
      </c>
      <c r="B105" s="36"/>
      <c r="C105" s="36"/>
      <c r="D105" s="36"/>
      <c r="E105" s="36"/>
      <c r="F105" s="37"/>
      <c r="G105" s="37"/>
      <c r="H105" s="38"/>
      <c r="I105" s="38"/>
      <c r="J105" s="16">
        <f>SUM(H107:H110)</f>
        <v>0</v>
      </c>
    </row>
    <row r="106" spans="1:10" s="39" customFormat="1" ht="12.75">
      <c r="A106" s="10"/>
      <c r="B106" s="10"/>
      <c r="C106" s="10"/>
      <c r="D106" s="11"/>
      <c r="E106" s="11"/>
      <c r="F106" s="12"/>
      <c r="G106" s="12"/>
      <c r="H106" s="11"/>
      <c r="I106" s="11"/>
      <c r="J106" s="11"/>
    </row>
    <row r="107" spans="1:10" ht="12.75">
      <c r="A107" s="10"/>
      <c r="B107" s="10"/>
      <c r="C107" s="10" t="s">
        <v>77</v>
      </c>
      <c r="D107" s="11"/>
      <c r="E107" s="11">
        <v>0.2</v>
      </c>
      <c r="F107" s="20">
        <v>0</v>
      </c>
      <c r="G107" s="21"/>
      <c r="H107" s="21">
        <f>E107*(F107)</f>
        <v>0</v>
      </c>
      <c r="I107" s="18"/>
      <c r="J107" s="18"/>
    </row>
    <row r="108" spans="1:10" ht="12.75">
      <c r="A108" s="10"/>
      <c r="B108" s="10"/>
      <c r="C108" s="10" t="s">
        <v>78</v>
      </c>
      <c r="D108" s="11"/>
      <c r="E108" s="11">
        <v>0.2</v>
      </c>
      <c r="F108" s="20">
        <v>0</v>
      </c>
      <c r="G108" s="21"/>
      <c r="H108" s="21">
        <f>E108*(F108)</f>
        <v>0</v>
      </c>
      <c r="I108" s="18"/>
      <c r="J108" s="18"/>
    </row>
    <row r="109" spans="1:10" ht="12.75">
      <c r="A109" s="10"/>
      <c r="B109" s="10"/>
      <c r="C109" s="10" t="s">
        <v>79</v>
      </c>
      <c r="D109" s="11"/>
      <c r="E109" s="11">
        <v>1</v>
      </c>
      <c r="F109" s="20">
        <v>0</v>
      </c>
      <c r="G109" s="21"/>
      <c r="H109" s="21">
        <f>E109*(F109)</f>
        <v>0</v>
      </c>
      <c r="I109" s="18"/>
      <c r="J109" s="18"/>
    </row>
    <row r="110" spans="1:10" ht="12.75">
      <c r="A110" s="10"/>
      <c r="B110" s="10"/>
      <c r="C110" s="10" t="s">
        <v>80</v>
      </c>
      <c r="D110" s="11"/>
      <c r="E110" s="11">
        <v>0.2</v>
      </c>
      <c r="F110" s="20">
        <v>0</v>
      </c>
      <c r="G110" s="21"/>
      <c r="H110" s="21">
        <f>E110*(F110)</f>
        <v>0</v>
      </c>
      <c r="I110" s="18"/>
      <c r="J110" s="18"/>
    </row>
    <row r="111" spans="1:10" ht="12.75">
      <c r="A111" s="10"/>
      <c r="B111" s="10"/>
      <c r="C111" s="10"/>
      <c r="D111" s="11"/>
      <c r="E111" s="11"/>
      <c r="F111" s="17"/>
      <c r="G111" s="17"/>
      <c r="H111" s="18"/>
      <c r="I111" s="18"/>
      <c r="J111" s="18"/>
    </row>
    <row r="112" spans="1:10" ht="15">
      <c r="A112" s="13" t="s">
        <v>81</v>
      </c>
      <c r="B112" s="13"/>
      <c r="C112" s="13"/>
      <c r="D112" s="13"/>
      <c r="E112" s="13"/>
      <c r="F112" s="28"/>
      <c r="G112" s="28"/>
      <c r="H112" s="29"/>
      <c r="I112" s="29"/>
      <c r="J112" s="16">
        <f>SUM(H115:H126)</f>
        <v>0</v>
      </c>
    </row>
    <row r="113" spans="1:10" ht="12.75">
      <c r="A113" s="10"/>
      <c r="B113" s="10"/>
      <c r="C113" s="10"/>
      <c r="D113" s="11"/>
      <c r="E113" s="11"/>
      <c r="F113" s="17"/>
      <c r="G113" s="17"/>
      <c r="H113" s="18"/>
      <c r="I113" s="18"/>
      <c r="J113" s="18"/>
    </row>
    <row r="114" spans="1:10" ht="12.75">
      <c r="A114" s="10"/>
      <c r="B114" s="11" t="s">
        <v>82</v>
      </c>
      <c r="C114" s="10"/>
      <c r="D114" s="11"/>
      <c r="E114" s="11"/>
      <c r="F114" s="17"/>
      <c r="G114" s="17"/>
      <c r="H114" s="18"/>
      <c r="I114" s="18"/>
      <c r="J114" s="18"/>
    </row>
    <row r="115" spans="1:10" ht="12.75">
      <c r="A115" s="10"/>
      <c r="B115" s="10"/>
      <c r="C115" s="10" t="s">
        <v>83</v>
      </c>
      <c r="D115" s="11"/>
      <c r="E115" s="11">
        <v>5</v>
      </c>
      <c r="F115" s="20">
        <v>0</v>
      </c>
      <c r="G115" s="17"/>
      <c r="H115" s="18">
        <f>E115*F115</f>
        <v>0</v>
      </c>
      <c r="I115" s="18"/>
      <c r="J115" s="18"/>
    </row>
    <row r="116" spans="1:10" ht="12.75">
      <c r="A116" s="10"/>
      <c r="B116" s="10"/>
      <c r="C116" s="10" t="s">
        <v>84</v>
      </c>
      <c r="D116" s="11"/>
      <c r="E116" s="11">
        <v>1</v>
      </c>
      <c r="F116" s="20">
        <v>0</v>
      </c>
      <c r="G116" s="17"/>
      <c r="H116" s="18">
        <f>E116*F116</f>
        <v>0</v>
      </c>
      <c r="I116" s="18"/>
      <c r="J116" s="18"/>
    </row>
    <row r="117" spans="1:10" ht="12.75">
      <c r="A117" s="10"/>
      <c r="B117" s="10"/>
      <c r="C117" s="10"/>
      <c r="D117" s="11"/>
      <c r="E117" s="11"/>
      <c r="F117" s="17"/>
      <c r="G117" s="17"/>
      <c r="H117" s="18"/>
      <c r="I117" s="18"/>
      <c r="J117" s="18"/>
    </row>
    <row r="118" spans="1:10" ht="12.75">
      <c r="A118" s="23"/>
      <c r="B118" s="11" t="s">
        <v>85</v>
      </c>
      <c r="C118" s="10"/>
      <c r="D118" s="11"/>
      <c r="E118" s="11"/>
      <c r="F118" s="17"/>
      <c r="G118" s="17"/>
      <c r="H118" s="18" t="s">
        <v>42</v>
      </c>
      <c r="I118" s="18"/>
      <c r="J118" s="18"/>
    </row>
    <row r="119" spans="1:10" ht="12.75">
      <c r="A119" s="10"/>
      <c r="B119" s="11"/>
      <c r="C119" s="40" t="s">
        <v>86</v>
      </c>
      <c r="D119" s="11"/>
      <c r="E119" s="11">
        <v>20</v>
      </c>
      <c r="F119" s="20">
        <v>0</v>
      </c>
      <c r="G119" s="17"/>
      <c r="H119" s="18">
        <f aca="true" t="shared" si="1" ref="H119:H126">+E119*F119</f>
        <v>0</v>
      </c>
      <c r="I119" s="18"/>
      <c r="J119" s="18"/>
    </row>
    <row r="120" spans="1:10" ht="12.75">
      <c r="A120" s="10"/>
      <c r="B120" s="11"/>
      <c r="C120" s="40" t="s">
        <v>87</v>
      </c>
      <c r="D120" s="11"/>
      <c r="E120" s="11">
        <v>20</v>
      </c>
      <c r="F120" s="20">
        <v>0</v>
      </c>
      <c r="G120" s="17"/>
      <c r="H120" s="18">
        <f t="shared" si="1"/>
        <v>0</v>
      </c>
      <c r="I120" s="18"/>
      <c r="J120" s="18"/>
    </row>
    <row r="121" spans="1:10" ht="12.75">
      <c r="A121" s="10"/>
      <c r="B121" s="11"/>
      <c r="C121" s="40" t="s">
        <v>88</v>
      </c>
      <c r="D121" s="11"/>
      <c r="E121" s="11">
        <v>20</v>
      </c>
      <c r="F121" s="20">
        <v>0</v>
      </c>
      <c r="G121" s="17"/>
      <c r="H121" s="18">
        <f t="shared" si="1"/>
        <v>0</v>
      </c>
      <c r="I121" s="18"/>
      <c r="J121" s="18"/>
    </row>
    <row r="122" spans="1:10" ht="12.75">
      <c r="A122" s="10"/>
      <c r="B122" s="11"/>
      <c r="C122" s="40" t="s">
        <v>89</v>
      </c>
      <c r="D122" s="11"/>
      <c r="E122" s="11">
        <v>20</v>
      </c>
      <c r="F122" s="20">
        <v>0</v>
      </c>
      <c r="G122" s="17"/>
      <c r="H122" s="18">
        <f t="shared" si="1"/>
        <v>0</v>
      </c>
      <c r="I122" s="18"/>
      <c r="J122" s="18"/>
    </row>
    <row r="123" spans="1:10" ht="12.75">
      <c r="A123" s="10"/>
      <c r="B123" s="11"/>
      <c r="C123" s="40" t="s">
        <v>89</v>
      </c>
      <c r="D123" s="11"/>
      <c r="E123" s="11">
        <v>20</v>
      </c>
      <c r="F123" s="20">
        <v>0</v>
      </c>
      <c r="G123" s="17"/>
      <c r="H123" s="18">
        <f t="shared" si="1"/>
        <v>0</v>
      </c>
      <c r="I123" s="18"/>
      <c r="J123" s="18"/>
    </row>
    <row r="124" spans="1:10" ht="12.75">
      <c r="A124" s="10"/>
      <c r="B124" s="11"/>
      <c r="C124" s="40" t="s">
        <v>89</v>
      </c>
      <c r="D124" s="11"/>
      <c r="E124" s="11">
        <v>20</v>
      </c>
      <c r="F124" s="20">
        <v>0</v>
      </c>
      <c r="G124" s="17"/>
      <c r="H124" s="18">
        <f t="shared" si="1"/>
        <v>0</v>
      </c>
      <c r="I124" s="18"/>
      <c r="J124" s="18"/>
    </row>
    <row r="125" spans="1:10" ht="12.75">
      <c r="A125" s="10"/>
      <c r="B125" s="11"/>
      <c r="C125" s="40" t="s">
        <v>89</v>
      </c>
      <c r="D125" s="11"/>
      <c r="E125" s="11">
        <v>20</v>
      </c>
      <c r="F125" s="20">
        <v>0</v>
      </c>
      <c r="G125" s="17"/>
      <c r="H125" s="18">
        <f t="shared" si="1"/>
        <v>0</v>
      </c>
      <c r="I125" s="18"/>
      <c r="J125" s="18"/>
    </row>
    <row r="126" spans="1:10" ht="12.75">
      <c r="A126" s="10"/>
      <c r="B126" s="11"/>
      <c r="C126" s="40" t="s">
        <v>89</v>
      </c>
      <c r="D126" s="11"/>
      <c r="E126" s="11">
        <v>20</v>
      </c>
      <c r="F126" s="20">
        <v>0</v>
      </c>
      <c r="G126" s="17"/>
      <c r="H126" s="18">
        <f t="shared" si="1"/>
        <v>0</v>
      </c>
      <c r="I126" s="18"/>
      <c r="J126" s="18"/>
    </row>
    <row r="127" spans="1:10" ht="16.5">
      <c r="A127" s="10"/>
      <c r="B127" s="10"/>
      <c r="C127" s="10"/>
      <c r="D127" s="11"/>
      <c r="E127" s="11"/>
      <c r="F127" s="17"/>
      <c r="G127" s="17"/>
      <c r="H127" s="10"/>
      <c r="I127" s="10"/>
      <c r="J127" s="41">
        <f>SUM(J112,J105,J66,J56,J46,J4)</f>
        <v>0</v>
      </c>
    </row>
    <row r="128" spans="1:10" ht="12.75">
      <c r="A128" s="10"/>
      <c r="B128" s="10"/>
      <c r="C128" s="10"/>
      <c r="D128" s="11"/>
      <c r="E128" s="11"/>
      <c r="F128" s="17"/>
      <c r="G128" s="17"/>
      <c r="H128" s="10"/>
      <c r="I128" s="10"/>
      <c r="J128" s="18"/>
    </row>
    <row r="129" spans="1:10" ht="17.25">
      <c r="A129" s="42" t="s">
        <v>90</v>
      </c>
      <c r="B129" s="43"/>
      <c r="C129" s="43"/>
      <c r="D129" s="43"/>
      <c r="E129" s="43"/>
      <c r="F129" s="44"/>
      <c r="G129" s="44"/>
      <c r="H129" s="44"/>
      <c r="I129" s="43"/>
      <c r="J129" s="45">
        <f>+J130+J132</f>
        <v>0</v>
      </c>
    </row>
    <row r="130" spans="1:10" ht="15">
      <c r="A130" s="46" t="s">
        <v>91</v>
      </c>
      <c r="B130" s="46"/>
      <c r="C130" s="46"/>
      <c r="D130" s="46"/>
      <c r="E130" s="46"/>
      <c r="F130" s="47"/>
      <c r="G130" s="47"/>
      <c r="H130" s="46"/>
      <c r="I130" s="46"/>
      <c r="J130" s="48">
        <f>+J4</f>
        <v>0</v>
      </c>
    </row>
    <row r="131" spans="1:10" ht="15">
      <c r="A131" s="46" t="s">
        <v>92</v>
      </c>
      <c r="B131" s="46"/>
      <c r="C131" s="46"/>
      <c r="D131" s="46"/>
      <c r="E131" s="46"/>
      <c r="F131" s="47"/>
      <c r="G131" s="47"/>
      <c r="H131" s="46"/>
      <c r="I131" s="46"/>
      <c r="J131" s="48">
        <f>SUM(J112,J105,J66,J56,J46)</f>
        <v>0</v>
      </c>
    </row>
    <row r="132" spans="1:10" ht="15">
      <c r="A132" s="46" t="s">
        <v>93</v>
      </c>
      <c r="B132" s="46"/>
      <c r="C132" s="46"/>
      <c r="D132" s="46"/>
      <c r="E132" s="46"/>
      <c r="F132" s="47"/>
      <c r="G132" s="47"/>
      <c r="H132" s="46"/>
      <c r="I132" s="46"/>
      <c r="J132" s="48">
        <f>MIN(J130,J131)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Demeny</dc:creator>
  <cp:keywords/>
  <dc:description/>
  <cp:lastModifiedBy>User</cp:lastModifiedBy>
  <dcterms:created xsi:type="dcterms:W3CDTF">2023-01-09T08:31:15Z</dcterms:created>
  <dcterms:modified xsi:type="dcterms:W3CDTF">2023-01-11T12:18:28Z</dcterms:modified>
  <cp:category/>
  <cp:version/>
  <cp:contentType/>
  <cp:contentStatus/>
</cp:coreProperties>
</file>